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780"/>
  </bookViews>
  <sheets>
    <sheet name="ciclizzazione_fran" sheetId="3" r:id="rId1"/>
    <sheet name="bw_fran" sheetId="5" r:id="rId2"/>
  </sheets>
  <calcPr calcId="145621"/>
</workbook>
</file>

<file path=xl/calcChain.xml><?xml version="1.0" encoding="utf-8"?>
<calcChain xmlns="http://schemas.openxmlformats.org/spreadsheetml/2006/main">
  <c r="E50" i="3" l="1"/>
  <c r="A52" i="3" s="1"/>
  <c r="F52" i="3" s="1"/>
  <c r="D72" i="3" l="1"/>
  <c r="B108" i="3" s="1"/>
  <c r="E36" i="3"/>
  <c r="E108" i="3" l="1"/>
  <c r="G108" i="3"/>
  <c r="D73" i="3"/>
  <c r="B109" i="3" s="1"/>
  <c r="D71" i="3"/>
  <c r="B107" i="3" s="1"/>
  <c r="A51" i="3"/>
  <c r="A41" i="3"/>
  <c r="A40" i="3"/>
  <c r="F14" i="3"/>
  <c r="C25" i="3" s="1"/>
  <c r="E25" i="3"/>
  <c r="G107" i="3" l="1"/>
  <c r="E107" i="3"/>
  <c r="E109" i="3"/>
  <c r="G109" i="3"/>
  <c r="F41" i="3"/>
  <c r="D67" i="3"/>
  <c r="B105" i="3" s="1"/>
  <c r="F40" i="3"/>
  <c r="B66" i="3"/>
  <c r="F51" i="3"/>
  <c r="F53" i="3" s="1"/>
  <c r="B71" i="3"/>
  <c r="G25" i="3"/>
  <c r="E31" i="3" s="1"/>
  <c r="A55" i="3" s="1"/>
  <c r="B67" i="3" l="1"/>
  <c r="B68" i="3" s="1"/>
  <c r="B98" i="3"/>
  <c r="G98" i="3" s="1"/>
  <c r="B72" i="3"/>
  <c r="B73" i="3" s="1"/>
  <c r="B99" i="3"/>
  <c r="G99" i="3" s="1"/>
  <c r="G105" i="3"/>
  <c r="E105" i="3"/>
  <c r="F42" i="3"/>
  <c r="D66" i="3"/>
  <c r="B104" i="3" s="1"/>
  <c r="D68" i="3"/>
  <c r="B106" i="3" s="1"/>
  <c r="D55" i="3"/>
  <c r="E56" i="3" s="1"/>
  <c r="F71" i="3" s="1"/>
  <c r="E30" i="3"/>
  <c r="A45" i="3" s="1"/>
  <c r="G106" i="3" l="1"/>
  <c r="E106" i="3"/>
  <c r="G104" i="3"/>
  <c r="E104" i="3"/>
  <c r="F72" i="3"/>
  <c r="F73" i="3" s="1"/>
  <c r="B102" i="3"/>
  <c r="G102" i="3" s="1"/>
  <c r="D45" i="3"/>
  <c r="E46" i="3" s="1"/>
  <c r="F66" i="3" s="1"/>
  <c r="F67" i="3" l="1"/>
  <c r="F68" i="3" s="1"/>
  <c r="B101" i="3"/>
  <c r="G101" i="3" s="1"/>
</calcChain>
</file>

<file path=xl/sharedStrings.xml><?xml version="1.0" encoding="utf-8"?>
<sst xmlns="http://schemas.openxmlformats.org/spreadsheetml/2006/main" count="178" uniqueCount="102">
  <si>
    <t>BMR = 655 + (9.6 x peso in kg) + (1.7 x altezza in cm) - (4.7 x età)</t>
  </si>
  <si>
    <t>x</t>
  </si>
  <si>
    <t>=</t>
  </si>
  <si>
    <t>+</t>
  </si>
  <si>
    <t>-</t>
  </si>
  <si>
    <t>Quindi:</t>
  </si>
  <si>
    <t>Sedentario</t>
  </si>
  <si>
    <t>Attività molto leggera</t>
  </si>
  <si>
    <t>Attività leggera</t>
  </si>
  <si>
    <t>Attività moderata</t>
  </si>
  <si>
    <t>Alta attività</t>
  </si>
  <si>
    <t>Estrema attività</t>
  </si>
  <si>
    <t>Terzo giorno allenamento: carboidrati medi</t>
  </si>
  <si>
    <t>4 giorni off: 1 giorno carbo moderati + 3 giorni carbo bassi</t>
  </si>
  <si>
    <t>Distrubuzione dei pasti</t>
  </si>
  <si>
    <t>Se mi alleno 3 giorni a settimana:</t>
  </si>
  <si>
    <t>Seleziono 2 allenamenti prioritari: alti carboidrati</t>
  </si>
  <si>
    <t>BMR x LA</t>
  </si>
  <si>
    <t>In massa, il livello di carboidrati nel giorno moderato deve essere equivalente all’introito di proteine</t>
  </si>
  <si>
    <t>gr/die</t>
  </si>
  <si>
    <t>tot Kcal die pro + carbo</t>
  </si>
  <si>
    <t>Se voglio guadagnere massa muscolare,l'introito calorico dovrebbe essere attorno alle</t>
  </si>
  <si>
    <t>Kcal/die</t>
  </si>
  <si>
    <t>e quindi</t>
  </si>
  <si>
    <t>Siccome i grassi sono 9 kcal/gr, diventerebbero</t>
  </si>
  <si>
    <r>
      <t xml:space="preserve">La cicliazzazione dei carboidrati si basa sull’utilizzo di tre differenti livelli di assunzione di carboidrati durante la settimana:
</t>
    </r>
    <r>
      <rPr>
        <b/>
        <sz val="10"/>
        <color rgb="FF333333"/>
        <rFont val="Arial"/>
        <family val="2"/>
      </rPr>
      <t>alti carboidrati, carboidrati moderati, e carboidrati bassi.</t>
    </r>
    <r>
      <rPr>
        <sz val="10"/>
        <color rgb="FF333333"/>
        <rFont val="Arial"/>
        <family val="2"/>
      </rPr>
      <t xml:space="preserve">
Questi giorni possono essere splittati considerando la scheda di allenamento. </t>
    </r>
  </si>
  <si>
    <r>
      <t>655 + (9.6 x</t>
    </r>
    <r>
      <rPr>
        <sz val="10"/>
        <color rgb="FF00B050"/>
        <rFont val="Arial"/>
        <family val="2"/>
      </rPr>
      <t xml:space="preserve"> 53</t>
    </r>
    <r>
      <rPr>
        <sz val="10"/>
        <color rgb="FF333333"/>
        <rFont val="Arial"/>
        <family val="2"/>
      </rPr>
      <t xml:space="preserve"> kg) + (1.7 x</t>
    </r>
    <r>
      <rPr>
        <sz val="10"/>
        <color rgb="FF00B050"/>
        <rFont val="Arial"/>
        <family val="2"/>
      </rPr>
      <t xml:space="preserve"> 152 </t>
    </r>
    <r>
      <rPr>
        <sz val="10"/>
        <color rgb="FF333333"/>
        <rFont val="Arial"/>
        <family val="2"/>
      </rPr>
      <t xml:space="preserve">cm) – (4.7 x </t>
    </r>
    <r>
      <rPr>
        <sz val="10"/>
        <color rgb="FF00B050"/>
        <rFont val="Arial"/>
        <family val="2"/>
      </rPr>
      <t>35</t>
    </r>
    <r>
      <rPr>
        <sz val="10"/>
        <color rgb="FF333333"/>
        <rFont val="Arial"/>
        <family val="2"/>
      </rPr>
      <t>)</t>
    </r>
  </si>
  <si>
    <r>
      <t>Quinto step:</t>
    </r>
    <r>
      <rPr>
        <sz val="10"/>
        <color rgb="FF333333"/>
        <rFont val="Arial"/>
        <family val="2"/>
      </rPr>
      <t> Settare l’introito di nutrienti per gli altri giorni. </t>
    </r>
  </si>
  <si>
    <t>di grassi</t>
  </si>
  <si>
    <t>Kcak/gr =</t>
  </si>
  <si>
    <t>Kcal pro</t>
  </si>
  <si>
    <t>Kcal carbo</t>
  </si>
  <si>
    <t>Un endomorfo come me dovrebbe:</t>
  </si>
  <si>
    <t xml:space="preserve">in massa </t>
  </si>
  <si>
    <t>in definizione</t>
  </si>
  <si>
    <t>L’introito di proteine dovrebbe rimanere stabile durante tutti e tre tipi di giorni:
3.3 gr/kg per migliori risultati. Quindi:</t>
  </si>
  <si>
    <t>gr/Kg     x</t>
  </si>
  <si>
    <t>Kg =</t>
  </si>
  <si>
    <t>proteine</t>
  </si>
  <si>
    <t>Quindi consumerò:</t>
  </si>
  <si>
    <t>in forma di grassi</t>
  </si>
  <si>
    <t>Se desiderassi perdere peso, l’introito di carboidrati dovrebbe essere pari a 2.75 gr/kg di peso corporeo.</t>
  </si>
  <si>
    <t>L’introito di proteine sempre a 3.3 gr/kg e il resto delle calorie fatte dai grassi. Quindi:</t>
  </si>
  <si>
    <t>carboidrati</t>
  </si>
  <si>
    <t>Kcal pro+carbo</t>
  </si>
  <si>
    <t>Se voglio definirmi, l'introito calorico dovrebbe essere attorno alle</t>
  </si>
  <si>
    <r>
      <t>Terzo step:</t>
    </r>
    <r>
      <rPr>
        <sz val="10"/>
        <color rgb="FF333333"/>
        <rFont val="Arial"/>
        <family val="2"/>
      </rPr>
      <t> Aggiustare l’introito calorico a seconda dei vostri obbiettivi </t>
    </r>
  </si>
  <si>
    <r>
      <t>Secondo step</t>
    </r>
    <r>
      <rPr>
        <sz val="10"/>
        <color rgb="FF333333"/>
        <rFont val="Arial"/>
        <family val="2"/>
      </rPr>
      <t>: Calcolare il livello di attività e quindi il dispendio calorico die</t>
    </r>
  </si>
  <si>
    <r>
      <t>Primo step:</t>
    </r>
    <r>
      <rPr>
        <sz val="10"/>
        <color rgb="FF333333"/>
        <rFont val="Arial"/>
        <family val="2"/>
      </rPr>
      <t> Calcolare il Tasso Metabolico a Riposo </t>
    </r>
  </si>
  <si>
    <r>
      <t>Quarto step:</t>
    </r>
    <r>
      <rPr>
        <sz val="10"/>
        <color rgb="FF333333"/>
        <rFont val="Arial"/>
        <family val="2"/>
      </rPr>
      <t> Settare l’introito dei nutrientu durante i “GIORNI MODERATI”</t>
    </r>
  </si>
  <si>
    <t>Gli introiti di proteine e grassi rimangono costanti durante la settimana.</t>
  </si>
  <si>
    <t>Solo i carboidrati fluttuano in alto e in basso.
Durante il giorno con carboidrati ALTI, Ii aumentato i carboidrati del 25% rispetto al giorno moderato.
Durante i giorno con carbo BASSI, li abbasso del 25%. </t>
  </si>
  <si>
    <t>In altre parole dovrei consumare:</t>
  </si>
  <si>
    <t>2) in DEFINIZIONE</t>
  </si>
  <si>
    <t>ALTI</t>
  </si>
  <si>
    <t>MEDI</t>
  </si>
  <si>
    <t>BASSI</t>
  </si>
  <si>
    <t>gr proteine</t>
  </si>
  <si>
    <t>gr carbo</t>
  </si>
  <si>
    <t>gr grassi</t>
  </si>
  <si>
    <t>1) in MASSA:</t>
  </si>
  <si>
    <r>
      <t>Sesto step:</t>
    </r>
    <r>
      <rPr>
        <sz val="10"/>
        <color rgb="FF333333"/>
        <rFont val="Arial"/>
        <family val="2"/>
      </rPr>
      <t> Aggiustare l’introito man mano che la dieta procede</t>
    </r>
  </si>
  <si>
    <t>NON seguire una dieta restrittiva per più di 4 mesi di seguito (massimo 8 - 12 settimane)</t>
  </si>
  <si>
    <t>Se non son dimagrito dopo 12 settimane di dieta, mi prendo  4 settimane di “non dieta”
(continuando a mangiare pulito, ma aumentando le calorie) per diminuire le kcal per un altro periodo. </t>
  </si>
  <si>
    <t>In definizione, diminuisco le kcal quando il corpo si abitua a un certo livello di introito di cibo.
Ogni 3-4 settimane, abbasso carboidrati e calorie leggermente per continuare a perdere grasso ad una velocità ottimale. Meglio diminuire circa 20 gr di carbo ogni 3-4 settimane</t>
  </si>
  <si>
    <t>In massa, se dopo 2-3 settimane non ho preso peso, incremento  carboidrati e proteine di 25 gr ognuno.
Per prima cosa, li aumento durante il pasto dopo allenamento.
Se dopo altre 2-3 settimane non ci sono cambiamenti aumento la stessa quantità a colazione.
Se non guadagno ancora, aggiungo ancora la stessa quantità nel post wo</t>
  </si>
  <si>
    <t>Ingerisco 6 al giorno.
Tre di questi dovrebbero contenere carboidrati e proteine (colazione, postwo e pasto 60-90’ dopo l’allenamento).
I rimanenti 3 pasti dovrebbero essere fatti da proteine, grassi e verdura a foglia verde. </t>
  </si>
  <si>
    <t>BW</t>
  </si>
  <si>
    <t>ESEMPIO PIANO ALIMEMTARE PER WO IN ORARIO 17:00 o 18:00</t>
  </si>
  <si>
    <t>Meal 1</t>
  </si>
  <si>
    <t>Meal 2</t>
  </si>
  <si>
    <t>Meal 3</t>
  </si>
  <si>
    <t>Meal 4</t>
  </si>
  <si>
    <t>Meal 5</t>
  </si>
  <si>
    <t>Meal 6</t>
  </si>
  <si>
    <t>h 10:00</t>
  </si>
  <si>
    <t>h 12:30</t>
  </si>
  <si>
    <t>h 15:30</t>
  </si>
  <si>
    <t>h 21:00</t>
  </si>
  <si>
    <t>carbo e proteine</t>
  </si>
  <si>
    <t>carboidrati, proteine e verdura a foglia verde</t>
  </si>
  <si>
    <t>proteine, grassi e verdura a foglia verde</t>
  </si>
  <si>
    <t>drink con carbo e proteine</t>
  </si>
  <si>
    <t>post wo</t>
  </si>
  <si>
    <t>colazione</t>
  </si>
  <si>
    <t>Nutrienti per pasti</t>
  </si>
  <si>
    <t>n. pasti</t>
  </si>
  <si>
    <t>gr / pasto</t>
  </si>
  <si>
    <t>Massa gr /die</t>
  </si>
  <si>
    <t>Def gr /die</t>
  </si>
  <si>
    <t>Massa A gr /die</t>
  </si>
  <si>
    <t>Massa M gr /die</t>
  </si>
  <si>
    <t>Massa B gr /die</t>
  </si>
  <si>
    <t>Def A gr /die</t>
  </si>
  <si>
    <t>Def M gr /die</t>
  </si>
  <si>
    <t>Def B gr /die</t>
  </si>
  <si>
    <t>gr / colazione e 60-90' da wo</t>
  </si>
  <si>
    <t>gr / post wo</t>
  </si>
  <si>
    <r>
      <rPr>
        <b/>
        <sz val="10"/>
        <color rgb="FF333333"/>
        <rFont val="Arial"/>
        <family val="2"/>
      </rPr>
      <t>CARBOIDRATI</t>
    </r>
    <r>
      <rPr>
        <sz val="10"/>
        <color rgb="FF333333"/>
        <rFont val="Arial"/>
        <family val="2"/>
      </rPr>
      <t xml:space="preserve">
Sono ingeriti in 3 pasti:
circa il 50% dei carboidrati sarà consumato immediatamente dopo il wo
il 25% a colazione
il 25% dopo circa 60-90’ dall'allenamento.</t>
    </r>
  </si>
  <si>
    <r>
      <rPr>
        <b/>
        <sz val="10"/>
        <color rgb="FF333333"/>
        <rFont val="Arial"/>
        <family val="2"/>
      </rPr>
      <t>PROTEINE</t>
    </r>
    <r>
      <rPr>
        <sz val="10"/>
        <color rgb="FF333333"/>
        <rFont val="Arial"/>
        <family val="2"/>
      </rPr>
      <t xml:space="preserve">
poiché ingerite in ogni pasto, dovrebbero essere uniformemente divise.</t>
    </r>
  </si>
  <si>
    <r>
      <rPr>
        <b/>
        <sz val="10"/>
        <color rgb="FF333333"/>
        <rFont val="Arial"/>
        <family val="2"/>
      </rPr>
      <t>GRASSI</t>
    </r>
    <r>
      <rPr>
        <sz val="10"/>
        <color rgb="FF333333"/>
        <rFont val="Arial"/>
        <family val="2"/>
      </rPr>
      <t xml:space="preserve">
poiché ingeriti in 3 dei 6 pasti, dovrebbero essere equamente divisi tra loro</t>
    </r>
  </si>
  <si>
    <t>CICLIZZAZIONE DEI CARBOIDRATI - BBH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</si>
</sst>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topLeftCell="A58" workbookViewId="0">
      <selection activeCell="J26" sqref="J26"/>
    </sheetView>
  </sheetViews>
  <sheetFormatPr defaultRowHeight="15" customHeight="1" x14ac:dyDescent="0.25"/>
  <cols>
    <col min="1" max="7" width="13.7109375" style="17" customWidth="1"/>
    <col min="8" max="16384" width="9.140625" style="17"/>
  </cols>
  <sheetData>
    <row r="1" spans="1:7" ht="15" customHeight="1" x14ac:dyDescent="0.25">
      <c r="A1" s="43" t="s">
        <v>101</v>
      </c>
      <c r="B1" s="43"/>
      <c r="C1" s="43"/>
      <c r="D1" s="43"/>
      <c r="E1" s="43"/>
      <c r="F1" s="43"/>
      <c r="G1" s="43"/>
    </row>
    <row r="2" spans="1:7" s="18" customFormat="1" ht="15" customHeight="1" x14ac:dyDescent="0.25">
      <c r="A2" s="2"/>
    </row>
    <row r="3" spans="1:7" ht="60" customHeight="1" x14ac:dyDescent="0.25">
      <c r="A3" s="37" t="s">
        <v>25</v>
      </c>
      <c r="B3" s="37"/>
      <c r="C3" s="37"/>
      <c r="D3" s="37"/>
      <c r="E3" s="37"/>
      <c r="F3" s="37"/>
      <c r="G3" s="37"/>
    </row>
    <row r="5" spans="1:7" ht="15" customHeight="1" x14ac:dyDescent="0.25">
      <c r="A5" s="3" t="s">
        <v>15</v>
      </c>
    </row>
    <row r="6" spans="1:7" ht="15" customHeight="1" x14ac:dyDescent="0.25">
      <c r="A6" s="3" t="s">
        <v>16</v>
      </c>
    </row>
    <row r="7" spans="1:7" ht="15" customHeight="1" x14ac:dyDescent="0.25">
      <c r="A7" s="3" t="s">
        <v>12</v>
      </c>
    </row>
    <row r="8" spans="1:7" ht="15" customHeight="1" x14ac:dyDescent="0.25">
      <c r="A8" s="3" t="s">
        <v>13</v>
      </c>
    </row>
    <row r="10" spans="1:7" ht="15" customHeight="1" x14ac:dyDescent="0.25">
      <c r="A10" s="1" t="s">
        <v>48</v>
      </c>
      <c r="B10" s="16"/>
      <c r="C10" s="16"/>
      <c r="D10" s="16"/>
      <c r="E10" s="16"/>
      <c r="F10" s="16"/>
      <c r="G10" s="16"/>
    </row>
    <row r="11" spans="1:7" s="18" customFormat="1" ht="15" customHeight="1" x14ac:dyDescent="0.25">
      <c r="A11" s="2"/>
    </row>
    <row r="12" spans="1:7" ht="15" customHeight="1" x14ac:dyDescent="0.25">
      <c r="A12" s="3" t="s">
        <v>0</v>
      </c>
    </row>
    <row r="13" spans="1:7" ht="15" customHeight="1" x14ac:dyDescent="0.25">
      <c r="A13" s="3" t="s">
        <v>5</v>
      </c>
    </row>
    <row r="14" spans="1:7" ht="15" customHeight="1" x14ac:dyDescent="0.25">
      <c r="A14" s="3" t="s">
        <v>26</v>
      </c>
      <c r="E14" s="19" t="s">
        <v>2</v>
      </c>
      <c r="F14" s="4">
        <f>655+(9.6*53)+(1.7*152)-(4.7*35)</f>
        <v>1257.6999999999998</v>
      </c>
      <c r="G14" s="26" t="s">
        <v>22</v>
      </c>
    </row>
    <row r="16" spans="1:7" ht="15" customHeight="1" x14ac:dyDescent="0.25">
      <c r="A16" s="1" t="s">
        <v>47</v>
      </c>
      <c r="B16" s="16"/>
      <c r="C16" s="16"/>
      <c r="D16" s="16"/>
      <c r="E16" s="16"/>
      <c r="F16" s="16"/>
      <c r="G16" s="16"/>
    </row>
    <row r="17" spans="1:7" s="18" customFormat="1" ht="15" customHeight="1" x14ac:dyDescent="0.25">
      <c r="A17" s="2"/>
    </row>
    <row r="18" spans="1:7" ht="15" customHeight="1" x14ac:dyDescent="0.25">
      <c r="A18" s="6">
        <v>1</v>
      </c>
      <c r="B18" s="3" t="s">
        <v>6</v>
      </c>
    </row>
    <row r="19" spans="1:7" ht="15" customHeight="1" x14ac:dyDescent="0.25">
      <c r="A19" s="6">
        <v>1.2</v>
      </c>
      <c r="B19" s="3" t="s">
        <v>7</v>
      </c>
    </row>
    <row r="20" spans="1:7" ht="15" customHeight="1" x14ac:dyDescent="0.25">
      <c r="A20" s="6">
        <v>1.4</v>
      </c>
      <c r="B20" s="3" t="s">
        <v>8</v>
      </c>
    </row>
    <row r="21" spans="1:7" s="18" customFormat="1" ht="15" customHeight="1" x14ac:dyDescent="0.25">
      <c r="A21" s="7">
        <v>1.6</v>
      </c>
      <c r="B21" s="8" t="s">
        <v>9</v>
      </c>
    </row>
    <row r="22" spans="1:7" ht="15" customHeight="1" x14ac:dyDescent="0.25">
      <c r="A22" s="6">
        <v>1.8</v>
      </c>
      <c r="B22" s="3" t="s">
        <v>10</v>
      </c>
    </row>
    <row r="23" spans="1:7" ht="15" customHeight="1" x14ac:dyDescent="0.25">
      <c r="A23" s="6">
        <v>2</v>
      </c>
      <c r="B23" s="3" t="s">
        <v>11</v>
      </c>
    </row>
    <row r="24" spans="1:7" ht="15" customHeight="1" x14ac:dyDescent="0.25">
      <c r="A24" s="6"/>
      <c r="B24" s="3"/>
    </row>
    <row r="25" spans="1:7" ht="15" customHeight="1" x14ac:dyDescent="0.25">
      <c r="A25" s="3" t="s">
        <v>17</v>
      </c>
      <c r="B25" s="20" t="s">
        <v>2</v>
      </c>
      <c r="C25" s="9">
        <f>F14</f>
        <v>1257.6999999999998</v>
      </c>
      <c r="D25" s="20" t="s">
        <v>1</v>
      </c>
      <c r="E25" s="21">
        <f>A21</f>
        <v>1.6</v>
      </c>
      <c r="F25" s="20" t="s">
        <v>2</v>
      </c>
      <c r="G25" s="22">
        <f>+C25*E25</f>
        <v>2012.3199999999997</v>
      </c>
    </row>
    <row r="26" spans="1:7" ht="15" customHeight="1" x14ac:dyDescent="0.25">
      <c r="A26" s="3"/>
    </row>
    <row r="27" spans="1:7" ht="15" customHeight="1" x14ac:dyDescent="0.25">
      <c r="A27" s="1" t="s">
        <v>46</v>
      </c>
      <c r="B27" s="16"/>
      <c r="C27" s="16"/>
      <c r="D27" s="16"/>
      <c r="E27" s="16"/>
      <c r="F27" s="16"/>
      <c r="G27" s="16"/>
    </row>
    <row r="28" spans="1:7" s="18" customFormat="1" ht="15" customHeight="1" x14ac:dyDescent="0.25">
      <c r="A28" s="2"/>
    </row>
    <row r="29" spans="1:7" ht="15" customHeight="1" x14ac:dyDescent="0.25">
      <c r="A29" s="3" t="s">
        <v>32</v>
      </c>
    </row>
    <row r="30" spans="1:7" ht="15" customHeight="1" x14ac:dyDescent="0.25">
      <c r="A30" s="5" t="s">
        <v>33</v>
      </c>
      <c r="B30" s="23" t="s">
        <v>3</v>
      </c>
      <c r="C30" s="25">
        <v>0.1</v>
      </c>
      <c r="D30" s="20" t="s">
        <v>2</v>
      </c>
      <c r="E30" s="22">
        <f>+G25*(1+C30)</f>
        <v>2213.5519999999997</v>
      </c>
      <c r="F30" s="20" t="s">
        <v>22</v>
      </c>
    </row>
    <row r="31" spans="1:7" ht="15" customHeight="1" x14ac:dyDescent="0.25">
      <c r="A31" s="5" t="s">
        <v>34</v>
      </c>
      <c r="B31" s="23" t="s">
        <v>4</v>
      </c>
      <c r="C31" s="25">
        <v>0.2</v>
      </c>
      <c r="D31" s="20" t="s">
        <v>2</v>
      </c>
      <c r="E31" s="22">
        <f>+G25*(1-C31)</f>
        <v>1609.8559999999998</v>
      </c>
      <c r="F31" s="20" t="s">
        <v>22</v>
      </c>
    </row>
    <row r="32" spans="1:7" ht="15" customHeight="1" x14ac:dyDescent="0.25">
      <c r="A32" s="3"/>
    </row>
    <row r="33" spans="1:8" ht="15" customHeight="1" x14ac:dyDescent="0.25">
      <c r="A33" s="1" t="s">
        <v>49</v>
      </c>
      <c r="B33" s="16"/>
      <c r="C33" s="16"/>
      <c r="D33" s="16"/>
      <c r="E33" s="16"/>
      <c r="F33" s="16"/>
      <c r="G33" s="16"/>
    </row>
    <row r="34" spans="1:8" s="18" customFormat="1" ht="15" customHeight="1" x14ac:dyDescent="0.25">
      <c r="A34" s="2"/>
    </row>
    <row r="35" spans="1:8" ht="30" customHeight="1" x14ac:dyDescent="0.25">
      <c r="A35" s="37" t="s">
        <v>35</v>
      </c>
      <c r="B35" s="37"/>
      <c r="C35" s="37"/>
      <c r="D35" s="37"/>
      <c r="E35" s="37"/>
      <c r="F35" s="37"/>
      <c r="G35" s="37"/>
    </row>
    <row r="36" spans="1:8" s="20" customFormat="1" ht="15" customHeight="1" x14ac:dyDescent="0.25">
      <c r="A36" s="10">
        <v>3.3</v>
      </c>
      <c r="B36" s="20" t="s">
        <v>36</v>
      </c>
      <c r="C36" s="10">
        <v>53</v>
      </c>
      <c r="D36" s="20" t="s">
        <v>37</v>
      </c>
      <c r="E36" s="12">
        <f>+A36*C36</f>
        <v>174.89999999999998</v>
      </c>
      <c r="F36" s="20" t="s">
        <v>19</v>
      </c>
      <c r="G36" s="20" t="s">
        <v>38</v>
      </c>
    </row>
    <row r="37" spans="1:8" s="24" customFormat="1" ht="15" customHeight="1" x14ac:dyDescent="0.25">
      <c r="A37" s="13"/>
      <c r="C37" s="13"/>
      <c r="E37" s="12"/>
    </row>
    <row r="38" spans="1:8" ht="15" customHeight="1" x14ac:dyDescent="0.25">
      <c r="A38" s="37" t="s">
        <v>18</v>
      </c>
      <c r="B38" s="38"/>
      <c r="C38" s="38"/>
      <c r="D38" s="38"/>
      <c r="E38" s="38"/>
      <c r="F38" s="38"/>
      <c r="G38" s="38"/>
    </row>
    <row r="39" spans="1:8" ht="15" customHeight="1" x14ac:dyDescent="0.25">
      <c r="A39" s="37" t="s">
        <v>39</v>
      </c>
      <c r="B39" s="37"/>
      <c r="C39" s="37"/>
      <c r="D39" s="37"/>
      <c r="E39" s="37"/>
      <c r="F39" s="37"/>
      <c r="G39" s="37"/>
    </row>
    <row r="40" spans="1:8" ht="15" customHeight="1" x14ac:dyDescent="0.25">
      <c r="A40" s="29">
        <f>E36</f>
        <v>174.89999999999998</v>
      </c>
      <c r="B40" s="14" t="s">
        <v>19</v>
      </c>
      <c r="C40" s="14" t="s">
        <v>1</v>
      </c>
      <c r="D40" s="14">
        <v>4</v>
      </c>
      <c r="E40" s="14" t="s">
        <v>29</v>
      </c>
      <c r="F40" s="12">
        <f>+A40*D40</f>
        <v>699.59999999999991</v>
      </c>
      <c r="G40" s="18" t="s">
        <v>30</v>
      </c>
      <c r="H40" s="18"/>
    </row>
    <row r="41" spans="1:8" ht="15" customHeight="1" x14ac:dyDescent="0.25">
      <c r="A41" s="29">
        <f>E36</f>
        <v>174.89999999999998</v>
      </c>
      <c r="B41" s="14" t="s">
        <v>19</v>
      </c>
      <c r="C41" s="14" t="s">
        <v>1</v>
      </c>
      <c r="D41" s="14">
        <v>4</v>
      </c>
      <c r="E41" s="14" t="s">
        <v>29</v>
      </c>
      <c r="F41" s="12">
        <f>+A41*D41</f>
        <v>699.59999999999991</v>
      </c>
      <c r="G41" s="18" t="s">
        <v>31</v>
      </c>
      <c r="H41" s="18"/>
    </row>
    <row r="42" spans="1:8" ht="15" customHeight="1" x14ac:dyDescent="0.25">
      <c r="A42" s="35" t="s">
        <v>20</v>
      </c>
      <c r="B42" s="35"/>
      <c r="C42" s="35"/>
      <c r="D42" s="35"/>
      <c r="E42" s="30"/>
      <c r="F42" s="12">
        <f>+F40+F41</f>
        <v>1399.1999999999998</v>
      </c>
      <c r="G42" s="18" t="s">
        <v>44</v>
      </c>
      <c r="H42" s="18"/>
    </row>
    <row r="43" spans="1:8" ht="15" customHeight="1" x14ac:dyDescent="0.25">
      <c r="A43" s="14"/>
      <c r="B43" s="14"/>
      <c r="C43" s="14"/>
      <c r="D43" s="14"/>
      <c r="E43" s="30"/>
      <c r="F43" s="13"/>
      <c r="G43" s="18"/>
      <c r="H43" s="18"/>
    </row>
    <row r="44" spans="1:8" s="18" customFormat="1" ht="15" customHeight="1" x14ac:dyDescent="0.25">
      <c r="A44" s="35" t="s">
        <v>21</v>
      </c>
      <c r="B44" s="35"/>
      <c r="C44" s="35"/>
      <c r="D44" s="35"/>
      <c r="E44" s="35"/>
      <c r="F44" s="35"/>
      <c r="G44" s="35"/>
    </row>
    <row r="45" spans="1:8" s="18" customFormat="1" ht="15" customHeight="1" x14ac:dyDescent="0.25">
      <c r="A45" s="12">
        <f>E30</f>
        <v>2213.5519999999997</v>
      </c>
      <c r="B45" s="13" t="s">
        <v>22</v>
      </c>
      <c r="C45" s="13" t="s">
        <v>23</v>
      </c>
      <c r="D45" s="12">
        <f>+A45-F42</f>
        <v>814.35199999999986</v>
      </c>
      <c r="E45" s="13" t="s">
        <v>22</v>
      </c>
      <c r="F45" s="36" t="s">
        <v>40</v>
      </c>
      <c r="G45" s="36"/>
    </row>
    <row r="46" spans="1:8" s="18" customFormat="1" ht="15" customHeight="1" x14ac:dyDescent="0.25">
      <c r="A46" s="35" t="s">
        <v>24</v>
      </c>
      <c r="B46" s="35"/>
      <c r="C46" s="35"/>
      <c r="D46" s="35"/>
      <c r="E46" s="12">
        <f>+D45/9</f>
        <v>90.48355555555554</v>
      </c>
      <c r="F46" s="13" t="s">
        <v>19</v>
      </c>
      <c r="G46" s="24" t="s">
        <v>28</v>
      </c>
    </row>
    <row r="47" spans="1:8" ht="15" customHeight="1" x14ac:dyDescent="0.25">
      <c r="A47" s="18"/>
      <c r="B47" s="18"/>
      <c r="C47" s="18"/>
      <c r="D47" s="18"/>
      <c r="E47" s="18"/>
      <c r="F47" s="18"/>
      <c r="G47" s="18"/>
      <c r="H47" s="18"/>
    </row>
    <row r="48" spans="1:8" ht="15" customHeight="1" x14ac:dyDescent="0.25">
      <c r="A48" s="8" t="s">
        <v>41</v>
      </c>
      <c r="B48" s="18"/>
      <c r="C48" s="18"/>
      <c r="D48" s="18"/>
      <c r="E48" s="18"/>
      <c r="F48" s="18"/>
      <c r="G48" s="18"/>
      <c r="H48" s="18"/>
    </row>
    <row r="49" spans="1:8" ht="15" customHeight="1" x14ac:dyDescent="0.25">
      <c r="A49" s="8" t="s">
        <v>42</v>
      </c>
      <c r="B49" s="18"/>
      <c r="C49" s="18"/>
      <c r="D49" s="18"/>
      <c r="E49" s="18"/>
      <c r="F49" s="18"/>
      <c r="G49" s="18"/>
      <c r="H49" s="18"/>
    </row>
    <row r="50" spans="1:8" s="20" customFormat="1" ht="15" customHeight="1" x14ac:dyDescent="0.25">
      <c r="A50" s="13">
        <v>2.75</v>
      </c>
      <c r="B50" s="24" t="s">
        <v>36</v>
      </c>
      <c r="C50" s="13">
        <v>53</v>
      </c>
      <c r="D50" s="24" t="s">
        <v>37</v>
      </c>
      <c r="E50" s="12">
        <f>+A50*C50</f>
        <v>145.75</v>
      </c>
      <c r="F50" s="24" t="s">
        <v>19</v>
      </c>
      <c r="G50" s="24" t="s">
        <v>43</v>
      </c>
      <c r="H50" s="24"/>
    </row>
    <row r="51" spans="1:8" ht="15" customHeight="1" x14ac:dyDescent="0.25">
      <c r="A51" s="29">
        <f>E36</f>
        <v>174.89999999999998</v>
      </c>
      <c r="B51" s="14" t="s">
        <v>19</v>
      </c>
      <c r="C51" s="14" t="s">
        <v>1</v>
      </c>
      <c r="D51" s="14">
        <v>4</v>
      </c>
      <c r="E51" s="14" t="s">
        <v>29</v>
      </c>
      <c r="F51" s="12">
        <f>+A51*D51</f>
        <v>699.59999999999991</v>
      </c>
      <c r="G51" s="18" t="s">
        <v>30</v>
      </c>
      <c r="H51" s="18"/>
    </row>
    <row r="52" spans="1:8" ht="15" customHeight="1" x14ac:dyDescent="0.25">
      <c r="A52" s="29">
        <f>E50</f>
        <v>145.75</v>
      </c>
      <c r="B52" s="14" t="s">
        <v>19</v>
      </c>
      <c r="C52" s="14" t="s">
        <v>1</v>
      </c>
      <c r="D52" s="14">
        <v>4</v>
      </c>
      <c r="E52" s="14" t="s">
        <v>29</v>
      </c>
      <c r="F52" s="12">
        <f>+A52*D52</f>
        <v>583</v>
      </c>
      <c r="G52" s="18" t="s">
        <v>31</v>
      </c>
      <c r="H52" s="18"/>
    </row>
    <row r="53" spans="1:8" ht="15" customHeight="1" x14ac:dyDescent="0.25">
      <c r="A53" s="35" t="s">
        <v>20</v>
      </c>
      <c r="B53" s="35"/>
      <c r="C53" s="35"/>
      <c r="D53" s="35"/>
      <c r="E53" s="30"/>
      <c r="F53" s="12">
        <f>+F51+F52</f>
        <v>1282.5999999999999</v>
      </c>
      <c r="G53" s="18" t="s">
        <v>44</v>
      </c>
      <c r="H53" s="18"/>
    </row>
    <row r="54" spans="1:8" s="18" customFormat="1" ht="15" customHeight="1" x14ac:dyDescent="0.25">
      <c r="A54" s="35" t="s">
        <v>45</v>
      </c>
      <c r="B54" s="35"/>
      <c r="C54" s="35"/>
      <c r="D54" s="35"/>
      <c r="E54" s="35"/>
      <c r="F54" s="35"/>
      <c r="G54" s="35"/>
    </row>
    <row r="55" spans="1:8" s="18" customFormat="1" ht="15" customHeight="1" x14ac:dyDescent="0.25">
      <c r="A55" s="12">
        <f>E31</f>
        <v>1609.8559999999998</v>
      </c>
      <c r="B55" s="13" t="s">
        <v>22</v>
      </c>
      <c r="C55" s="13" t="s">
        <v>23</v>
      </c>
      <c r="D55" s="12">
        <f>A55-F53</f>
        <v>327.25599999999986</v>
      </c>
      <c r="E55" s="13" t="s">
        <v>22</v>
      </c>
      <c r="F55" s="36" t="s">
        <v>40</v>
      </c>
      <c r="G55" s="36"/>
    </row>
    <row r="56" spans="1:8" s="18" customFormat="1" ht="15" customHeight="1" x14ac:dyDescent="0.25">
      <c r="A56" s="35" t="s">
        <v>24</v>
      </c>
      <c r="B56" s="35"/>
      <c r="C56" s="35"/>
      <c r="D56" s="35"/>
      <c r="E56" s="12">
        <f>+D55/9</f>
        <v>36.36177777777776</v>
      </c>
      <c r="F56" s="13" t="s">
        <v>19</v>
      </c>
      <c r="G56" s="24" t="s">
        <v>28</v>
      </c>
    </row>
    <row r="58" spans="1:8" ht="15" customHeight="1" x14ac:dyDescent="0.25">
      <c r="A58" s="1" t="s">
        <v>27</v>
      </c>
      <c r="B58" s="16"/>
      <c r="C58" s="16"/>
      <c r="D58" s="16"/>
      <c r="E58" s="16"/>
      <c r="F58" s="16"/>
      <c r="G58" s="16"/>
    </row>
    <row r="59" spans="1:8" s="18" customFormat="1" ht="15" customHeight="1" x14ac:dyDescent="0.25">
      <c r="A59" s="2"/>
    </row>
    <row r="60" spans="1:8" ht="15" customHeight="1" x14ac:dyDescent="0.25">
      <c r="A60" s="3" t="s">
        <v>50</v>
      </c>
    </row>
    <row r="61" spans="1:8" ht="45" customHeight="1" x14ac:dyDescent="0.25">
      <c r="A61" s="37" t="s">
        <v>51</v>
      </c>
      <c r="B61" s="37"/>
      <c r="C61" s="37"/>
      <c r="D61" s="37"/>
      <c r="E61" s="37"/>
      <c r="F61" s="37"/>
      <c r="G61" s="37"/>
    </row>
    <row r="62" spans="1:8" ht="15" customHeight="1" x14ac:dyDescent="0.25">
      <c r="A62" s="11"/>
      <c r="B62" s="11"/>
      <c r="C62" s="11"/>
      <c r="D62" s="11"/>
      <c r="E62" s="11"/>
      <c r="F62" s="11"/>
      <c r="G62" s="11"/>
    </row>
    <row r="63" spans="1:8" ht="15" customHeight="1" x14ac:dyDescent="0.25">
      <c r="A63" s="3" t="s">
        <v>52</v>
      </c>
    </row>
    <row r="64" spans="1:8" ht="15" customHeight="1" x14ac:dyDescent="0.25">
      <c r="A64" s="3"/>
    </row>
    <row r="65" spans="1:8" ht="15" customHeight="1" x14ac:dyDescent="0.25">
      <c r="A65" s="3" t="s">
        <v>60</v>
      </c>
      <c r="C65" s="20"/>
      <c r="E65" s="20"/>
      <c r="G65" s="20"/>
    </row>
    <row r="66" spans="1:8" ht="15" customHeight="1" x14ac:dyDescent="0.25">
      <c r="A66" s="3" t="s">
        <v>54</v>
      </c>
      <c r="B66" s="27">
        <f>A40</f>
        <v>174.89999999999998</v>
      </c>
      <c r="C66" s="20" t="s">
        <v>57</v>
      </c>
      <c r="D66" s="27">
        <f>+D67*1.25</f>
        <v>218.62499999999997</v>
      </c>
      <c r="E66" s="20" t="s">
        <v>58</v>
      </c>
      <c r="F66" s="27">
        <f>E46</f>
        <v>90.48355555555554</v>
      </c>
      <c r="G66" s="20" t="s">
        <v>59</v>
      </c>
    </row>
    <row r="67" spans="1:8" ht="15" customHeight="1" x14ac:dyDescent="0.25">
      <c r="A67" s="3" t="s">
        <v>55</v>
      </c>
      <c r="B67" s="27">
        <f>B66</f>
        <v>174.89999999999998</v>
      </c>
      <c r="C67" s="20" t="s">
        <v>57</v>
      </c>
      <c r="D67" s="27">
        <f>A41</f>
        <v>174.89999999999998</v>
      </c>
      <c r="E67" s="20" t="s">
        <v>58</v>
      </c>
      <c r="F67" s="27">
        <f>F66</f>
        <v>90.48355555555554</v>
      </c>
      <c r="G67" s="20" t="s">
        <v>59</v>
      </c>
    </row>
    <row r="68" spans="1:8" ht="15" customHeight="1" x14ac:dyDescent="0.25">
      <c r="A68" s="3" t="s">
        <v>56</v>
      </c>
      <c r="B68" s="27">
        <f>B67</f>
        <v>174.89999999999998</v>
      </c>
      <c r="C68" s="20" t="s">
        <v>57</v>
      </c>
      <c r="D68" s="27">
        <f>+D67*0.75</f>
        <v>131.17499999999998</v>
      </c>
      <c r="E68" s="20" t="s">
        <v>58</v>
      </c>
      <c r="F68" s="27">
        <f>F67</f>
        <v>90.48355555555554</v>
      </c>
      <c r="G68" s="20" t="s">
        <v>59</v>
      </c>
    </row>
    <row r="69" spans="1:8" ht="15" customHeight="1" x14ac:dyDescent="0.25">
      <c r="A69" s="3"/>
      <c r="C69" s="20"/>
      <c r="D69" s="20"/>
      <c r="E69" s="20"/>
      <c r="G69" s="20"/>
      <c r="H69" s="28"/>
    </row>
    <row r="70" spans="1:8" ht="15" customHeight="1" x14ac:dyDescent="0.25">
      <c r="A70" s="3" t="s">
        <v>53</v>
      </c>
      <c r="C70" s="20"/>
      <c r="D70" s="20"/>
      <c r="E70" s="20"/>
      <c r="G70" s="20"/>
    </row>
    <row r="71" spans="1:8" ht="15" customHeight="1" x14ac:dyDescent="0.25">
      <c r="A71" s="3" t="s">
        <v>54</v>
      </c>
      <c r="B71" s="27">
        <f>A51</f>
        <v>174.89999999999998</v>
      </c>
      <c r="C71" s="20" t="s">
        <v>57</v>
      </c>
      <c r="D71" s="27">
        <f>+D72*1.25</f>
        <v>182.1875</v>
      </c>
      <c r="E71" s="20" t="s">
        <v>58</v>
      </c>
      <c r="F71" s="27">
        <f>E56</f>
        <v>36.36177777777776</v>
      </c>
      <c r="G71" s="20" t="s">
        <v>59</v>
      </c>
    </row>
    <row r="72" spans="1:8" ht="15" customHeight="1" x14ac:dyDescent="0.25">
      <c r="A72" s="3" t="s">
        <v>55</v>
      </c>
      <c r="B72" s="27">
        <f>B71</f>
        <v>174.89999999999998</v>
      </c>
      <c r="C72" s="20" t="s">
        <v>57</v>
      </c>
      <c r="D72" s="27">
        <f>A52</f>
        <v>145.75</v>
      </c>
      <c r="E72" s="20" t="s">
        <v>58</v>
      </c>
      <c r="F72" s="27">
        <f>F71</f>
        <v>36.36177777777776</v>
      </c>
      <c r="G72" s="20" t="s">
        <v>59</v>
      </c>
    </row>
    <row r="73" spans="1:8" ht="15" customHeight="1" x14ac:dyDescent="0.25">
      <c r="A73" s="3" t="s">
        <v>56</v>
      </c>
      <c r="B73" s="27">
        <f>B72</f>
        <v>174.89999999999998</v>
      </c>
      <c r="C73" s="20" t="s">
        <v>57</v>
      </c>
      <c r="D73" s="27">
        <f>+D72*0.75</f>
        <v>109.3125</v>
      </c>
      <c r="E73" s="20" t="s">
        <v>58</v>
      </c>
      <c r="F73" s="27">
        <f>F72</f>
        <v>36.36177777777776</v>
      </c>
      <c r="G73" s="20" t="s">
        <v>59</v>
      </c>
    </row>
    <row r="74" spans="1:8" ht="15" customHeight="1" x14ac:dyDescent="0.25">
      <c r="E74" s="20"/>
      <c r="G74" s="20"/>
    </row>
    <row r="75" spans="1:8" ht="15" customHeight="1" x14ac:dyDescent="0.25">
      <c r="A75" s="1" t="s">
        <v>61</v>
      </c>
      <c r="B75" s="16"/>
      <c r="C75" s="16"/>
      <c r="D75" s="16"/>
      <c r="E75" s="16"/>
      <c r="F75" s="16"/>
      <c r="G75" s="16"/>
    </row>
    <row r="76" spans="1:8" ht="15" customHeight="1" x14ac:dyDescent="0.25">
      <c r="A76" s="15"/>
    </row>
    <row r="77" spans="1:8" ht="15" customHeight="1" x14ac:dyDescent="0.25">
      <c r="A77" s="3" t="s">
        <v>62</v>
      </c>
    </row>
    <row r="78" spans="1:8" ht="30" customHeight="1" x14ac:dyDescent="0.25">
      <c r="A78" s="37" t="s">
        <v>63</v>
      </c>
      <c r="B78" s="37"/>
      <c r="C78" s="37"/>
      <c r="D78" s="37"/>
      <c r="E78" s="37"/>
      <c r="F78" s="37"/>
      <c r="G78" s="37"/>
    </row>
    <row r="79" spans="1:8" ht="45" customHeight="1" x14ac:dyDescent="0.25">
      <c r="A79" s="37" t="s">
        <v>64</v>
      </c>
      <c r="B79" s="37"/>
      <c r="C79" s="37"/>
      <c r="D79" s="37"/>
      <c r="E79" s="37"/>
      <c r="F79" s="37"/>
      <c r="G79" s="37"/>
    </row>
    <row r="80" spans="1:8" ht="60" customHeight="1" x14ac:dyDescent="0.25">
      <c r="A80" s="37" t="s">
        <v>65</v>
      </c>
      <c r="B80" s="37"/>
      <c r="C80" s="37"/>
      <c r="D80" s="37"/>
      <c r="E80" s="37"/>
      <c r="F80" s="37"/>
      <c r="G80" s="37"/>
    </row>
    <row r="82" spans="1:7" ht="15" customHeight="1" x14ac:dyDescent="0.25">
      <c r="A82" s="1" t="s">
        <v>14</v>
      </c>
      <c r="B82" s="16"/>
      <c r="C82" s="16"/>
      <c r="D82" s="16"/>
      <c r="E82" s="16"/>
      <c r="F82" s="16"/>
      <c r="G82" s="16"/>
    </row>
    <row r="83" spans="1:7" ht="15" customHeight="1" x14ac:dyDescent="0.25">
      <c r="A83" s="15"/>
    </row>
    <row r="84" spans="1:7" ht="45" customHeight="1" x14ac:dyDescent="0.25">
      <c r="A84" s="37" t="s">
        <v>66</v>
      </c>
      <c r="B84" s="37"/>
      <c r="C84" s="37"/>
      <c r="D84" s="37"/>
      <c r="E84" s="37"/>
      <c r="F84" s="37"/>
      <c r="G84" s="37"/>
    </row>
    <row r="85" spans="1:7" ht="15" customHeight="1" x14ac:dyDescent="0.25">
      <c r="E85" s="20"/>
      <c r="G85" s="20"/>
    </row>
    <row r="86" spans="1:7" ht="15" customHeight="1" x14ac:dyDescent="0.25">
      <c r="A86" s="37" t="s">
        <v>68</v>
      </c>
      <c r="B86" s="37"/>
      <c r="C86" s="37"/>
      <c r="D86" s="37"/>
      <c r="E86" s="37"/>
      <c r="F86" s="37"/>
      <c r="G86" s="37"/>
    </row>
    <row r="88" spans="1:7" ht="15" customHeight="1" x14ac:dyDescent="0.25">
      <c r="A88" s="3" t="s">
        <v>69</v>
      </c>
      <c r="B88" s="3" t="s">
        <v>84</v>
      </c>
      <c r="C88" s="3" t="s">
        <v>79</v>
      </c>
    </row>
    <row r="89" spans="1:7" ht="15" customHeight="1" x14ac:dyDescent="0.25">
      <c r="A89" s="3" t="s">
        <v>70</v>
      </c>
      <c r="B89" s="3" t="s">
        <v>75</v>
      </c>
      <c r="C89" s="3" t="s">
        <v>80</v>
      </c>
    </row>
    <row r="90" spans="1:7" ht="15" customHeight="1" x14ac:dyDescent="0.25">
      <c r="A90" s="3" t="s">
        <v>71</v>
      </c>
      <c r="B90" s="3" t="s">
        <v>76</v>
      </c>
      <c r="C90" s="3" t="s">
        <v>81</v>
      </c>
    </row>
    <row r="91" spans="1:7" ht="15" customHeight="1" x14ac:dyDescent="0.25">
      <c r="A91" s="3" t="s">
        <v>72</v>
      </c>
      <c r="B91" s="3" t="s">
        <v>77</v>
      </c>
      <c r="C91" s="3" t="s">
        <v>81</v>
      </c>
    </row>
    <row r="92" spans="1:7" ht="15" customHeight="1" x14ac:dyDescent="0.25">
      <c r="A92" s="3" t="s">
        <v>73</v>
      </c>
      <c r="B92" s="3" t="s">
        <v>83</v>
      </c>
      <c r="C92" s="3" t="s">
        <v>82</v>
      </c>
    </row>
    <row r="93" spans="1:7" ht="15" customHeight="1" x14ac:dyDescent="0.25">
      <c r="A93" s="3" t="s">
        <v>74</v>
      </c>
      <c r="B93" s="3" t="s">
        <v>78</v>
      </c>
      <c r="C93" s="3" t="s">
        <v>79</v>
      </c>
    </row>
    <row r="95" spans="1:7" ht="15" customHeight="1" x14ac:dyDescent="0.25">
      <c r="A95" s="1" t="s">
        <v>85</v>
      </c>
      <c r="B95" s="16"/>
      <c r="C95" s="16"/>
      <c r="D95" s="16"/>
      <c r="E95" s="16"/>
      <c r="F95" s="16"/>
      <c r="G95" s="16"/>
    </row>
    <row r="96" spans="1:7" ht="15" customHeight="1" x14ac:dyDescent="0.25">
      <c r="A96" s="15"/>
    </row>
    <row r="97" spans="1:7" s="39" customFormat="1" ht="30" customHeight="1" x14ac:dyDescent="0.25">
      <c r="A97" s="37" t="s">
        <v>99</v>
      </c>
      <c r="B97" s="37"/>
      <c r="C97" s="37"/>
      <c r="D97" s="37"/>
      <c r="E97" s="37"/>
      <c r="F97" s="37"/>
      <c r="G97" s="37"/>
    </row>
    <row r="98" spans="1:7" s="39" customFormat="1" ht="15" customHeight="1" x14ac:dyDescent="0.25">
      <c r="A98" s="41" t="s">
        <v>88</v>
      </c>
      <c r="B98" s="42">
        <f>B66</f>
        <v>174.89999999999998</v>
      </c>
      <c r="C98" s="10" t="s">
        <v>86</v>
      </c>
      <c r="D98" s="10">
        <v>6</v>
      </c>
      <c r="E98" s="10" t="s">
        <v>2</v>
      </c>
      <c r="F98" s="10" t="s">
        <v>87</v>
      </c>
      <c r="G98" s="42">
        <f>+B98/D98</f>
        <v>29.149999999999995</v>
      </c>
    </row>
    <row r="99" spans="1:7" s="39" customFormat="1" ht="15" customHeight="1" x14ac:dyDescent="0.25">
      <c r="A99" s="41" t="s">
        <v>89</v>
      </c>
      <c r="B99" s="42">
        <f>B71</f>
        <v>174.89999999999998</v>
      </c>
      <c r="C99" s="10" t="s">
        <v>86</v>
      </c>
      <c r="D99" s="10">
        <v>6</v>
      </c>
      <c r="E99" s="10" t="s">
        <v>2</v>
      </c>
      <c r="F99" s="10" t="s">
        <v>87</v>
      </c>
      <c r="G99" s="42">
        <f>+B99/D99</f>
        <v>29.149999999999995</v>
      </c>
    </row>
    <row r="100" spans="1:7" s="39" customFormat="1" ht="30" customHeight="1" x14ac:dyDescent="0.25">
      <c r="A100" s="37" t="s">
        <v>100</v>
      </c>
      <c r="B100" s="37"/>
      <c r="C100" s="37"/>
      <c r="D100" s="37"/>
      <c r="E100" s="37"/>
      <c r="F100" s="37"/>
      <c r="G100" s="37"/>
    </row>
    <row r="101" spans="1:7" s="39" customFormat="1" ht="15" customHeight="1" x14ac:dyDescent="0.25">
      <c r="A101" s="41" t="s">
        <v>88</v>
      </c>
      <c r="B101" s="42">
        <f>F66</f>
        <v>90.48355555555554</v>
      </c>
      <c r="C101" s="10" t="s">
        <v>86</v>
      </c>
      <c r="D101" s="10">
        <v>3</v>
      </c>
      <c r="E101" s="10" t="s">
        <v>2</v>
      </c>
      <c r="F101" s="10" t="s">
        <v>87</v>
      </c>
      <c r="G101" s="42">
        <f>+B101/D101</f>
        <v>30.161185185185179</v>
      </c>
    </row>
    <row r="102" spans="1:7" s="39" customFormat="1" ht="15" customHeight="1" x14ac:dyDescent="0.25">
      <c r="A102" s="41" t="s">
        <v>89</v>
      </c>
      <c r="B102" s="42">
        <f>F71</f>
        <v>36.36177777777776</v>
      </c>
      <c r="C102" s="10" t="s">
        <v>86</v>
      </c>
      <c r="D102" s="10">
        <v>3</v>
      </c>
      <c r="E102" s="10" t="s">
        <v>2</v>
      </c>
      <c r="F102" s="10" t="s">
        <v>87</v>
      </c>
      <c r="G102" s="42">
        <f>+B102/D102</f>
        <v>12.120592592592587</v>
      </c>
    </row>
    <row r="103" spans="1:7" s="39" customFormat="1" ht="75" customHeight="1" x14ac:dyDescent="0.25">
      <c r="A103" s="37" t="s">
        <v>98</v>
      </c>
      <c r="B103" s="37"/>
      <c r="C103" s="37"/>
      <c r="D103" s="37"/>
      <c r="E103" s="37"/>
      <c r="F103" s="37"/>
      <c r="G103" s="37"/>
    </row>
    <row r="104" spans="1:7" s="39" customFormat="1" ht="15" customHeight="1" x14ac:dyDescent="0.25">
      <c r="A104" s="41" t="s">
        <v>90</v>
      </c>
      <c r="B104" s="42">
        <f>D66</f>
        <v>218.62499999999997</v>
      </c>
      <c r="C104" s="40" t="s">
        <v>96</v>
      </c>
      <c r="D104" s="40"/>
      <c r="E104" s="42">
        <f>+B104*25/100</f>
        <v>54.656249999999993</v>
      </c>
      <c r="F104" s="42" t="s">
        <v>97</v>
      </c>
      <c r="G104" s="42">
        <f>+B104*0.5</f>
        <v>109.31249999999999</v>
      </c>
    </row>
    <row r="105" spans="1:7" s="39" customFormat="1" ht="15" customHeight="1" x14ac:dyDescent="0.25">
      <c r="A105" s="41" t="s">
        <v>91</v>
      </c>
      <c r="B105" s="42">
        <f>D67</f>
        <v>174.89999999999998</v>
      </c>
      <c r="C105" s="40" t="s">
        <v>96</v>
      </c>
      <c r="D105" s="40"/>
      <c r="E105" s="42">
        <f>+B105*25/100</f>
        <v>43.724999999999994</v>
      </c>
      <c r="F105" s="42" t="s">
        <v>97</v>
      </c>
      <c r="G105" s="42">
        <f>+B105*0.5</f>
        <v>87.449999999999989</v>
      </c>
    </row>
    <row r="106" spans="1:7" s="39" customFormat="1" ht="15" customHeight="1" x14ac:dyDescent="0.25">
      <c r="A106" s="41" t="s">
        <v>92</v>
      </c>
      <c r="B106" s="42">
        <f>D68</f>
        <v>131.17499999999998</v>
      </c>
      <c r="C106" s="40" t="s">
        <v>96</v>
      </c>
      <c r="D106" s="40"/>
      <c r="E106" s="42">
        <f>+B106*25/100</f>
        <v>32.793749999999996</v>
      </c>
      <c r="F106" s="42" t="s">
        <v>97</v>
      </c>
      <c r="G106" s="42">
        <f>+B106*0.5</f>
        <v>65.587499999999991</v>
      </c>
    </row>
    <row r="107" spans="1:7" s="39" customFormat="1" ht="15" customHeight="1" x14ac:dyDescent="0.25">
      <c r="A107" s="41" t="s">
        <v>93</v>
      </c>
      <c r="B107" s="42">
        <f>D71</f>
        <v>182.1875</v>
      </c>
      <c r="C107" s="40" t="s">
        <v>96</v>
      </c>
      <c r="D107" s="40"/>
      <c r="E107" s="42">
        <f>+B107*25/100</f>
        <v>45.546875</v>
      </c>
      <c r="F107" s="42" t="s">
        <v>97</v>
      </c>
      <c r="G107" s="42">
        <f>+B107*0.5</f>
        <v>91.09375</v>
      </c>
    </row>
    <row r="108" spans="1:7" s="39" customFormat="1" ht="15" customHeight="1" x14ac:dyDescent="0.25">
      <c r="A108" s="41" t="s">
        <v>94</v>
      </c>
      <c r="B108" s="42">
        <f>D72</f>
        <v>145.75</v>
      </c>
      <c r="C108" s="40" t="s">
        <v>96</v>
      </c>
      <c r="D108" s="40"/>
      <c r="E108" s="42">
        <f>+B108*25/100</f>
        <v>36.4375</v>
      </c>
      <c r="F108" s="42" t="s">
        <v>97</v>
      </c>
      <c r="G108" s="42">
        <f>+B108*0.5</f>
        <v>72.875</v>
      </c>
    </row>
    <row r="109" spans="1:7" s="39" customFormat="1" ht="15" customHeight="1" x14ac:dyDescent="0.25">
      <c r="A109" s="41" t="s">
        <v>95</v>
      </c>
      <c r="B109" s="42">
        <f>D73</f>
        <v>109.3125</v>
      </c>
      <c r="C109" s="40" t="s">
        <v>96</v>
      </c>
      <c r="D109" s="40"/>
      <c r="E109" s="42">
        <f>+B109*25/100</f>
        <v>27.328125</v>
      </c>
      <c r="F109" s="42" t="s">
        <v>97</v>
      </c>
      <c r="G109" s="42">
        <f>+B109*0.5</f>
        <v>54.65625</v>
      </c>
    </row>
    <row r="110" spans="1:7" ht="15" customHeight="1" x14ac:dyDescent="0.25">
      <c r="A110" s="15"/>
    </row>
  </sheetData>
  <mergeCells count="28">
    <mergeCell ref="A1:G1"/>
    <mergeCell ref="C105:D105"/>
    <mergeCell ref="C106:D106"/>
    <mergeCell ref="C107:D107"/>
    <mergeCell ref="C108:D108"/>
    <mergeCell ref="C109:D109"/>
    <mergeCell ref="A86:G86"/>
    <mergeCell ref="A103:G103"/>
    <mergeCell ref="A100:G100"/>
    <mergeCell ref="A97:G97"/>
    <mergeCell ref="C104:D104"/>
    <mergeCell ref="A78:G78"/>
    <mergeCell ref="A79:G79"/>
    <mergeCell ref="A80:G80"/>
    <mergeCell ref="A84:G84"/>
    <mergeCell ref="A53:D53"/>
    <mergeCell ref="A54:G54"/>
    <mergeCell ref="F55:G55"/>
    <mergeCell ref="A56:D56"/>
    <mergeCell ref="A61:G61"/>
    <mergeCell ref="A46:D46"/>
    <mergeCell ref="A42:D42"/>
    <mergeCell ref="F45:G45"/>
    <mergeCell ref="A3:G3"/>
    <mergeCell ref="A35:G35"/>
    <mergeCell ref="A38:G38"/>
    <mergeCell ref="A39:G39"/>
    <mergeCell ref="A44:G44"/>
  </mergeCells>
  <printOptions horizontalCentered="1"/>
  <pageMargins left="0.19685039370078741" right="0.19685039370078741" top="0.59055118110236227" bottom="0.59055118110236227" header="0.19685039370078741" footer="0.19685039370078741"/>
  <pageSetup paperSize="9" orientation="portrait" r:id="rId1"/>
  <headerFooter>
    <oddHeader>&amp;R&amp;"Arial,Normale"&amp;8La Ciclizzazione dei Carboidrati</oddHeader>
    <oddFooter>&amp;L&amp;"Arial,Normale"&amp;8rielaborazione con foglio di calcolo - Fran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workbookViewId="0">
      <selection activeCell="W15" sqref="W15"/>
    </sheetView>
  </sheetViews>
  <sheetFormatPr defaultRowHeight="15" customHeight="1" x14ac:dyDescent="0.25"/>
  <cols>
    <col min="1" max="1" width="8.7109375" style="17" customWidth="1"/>
    <col min="2" max="32" width="4.7109375" style="21" customWidth="1"/>
    <col min="33" max="16384" width="9.140625" style="17"/>
  </cols>
  <sheetData>
    <row r="1" spans="1:32" s="28" customFormat="1" ht="15" customHeight="1" x14ac:dyDescent="0.25">
      <c r="A1" s="34" t="s">
        <v>67</v>
      </c>
      <c r="B1" s="31">
        <v>1</v>
      </c>
      <c r="C1" s="31">
        <v>2</v>
      </c>
      <c r="D1" s="31">
        <v>3</v>
      </c>
      <c r="E1" s="31">
        <v>4</v>
      </c>
      <c r="F1" s="31">
        <v>5</v>
      </c>
      <c r="G1" s="31">
        <v>6</v>
      </c>
      <c r="H1" s="31">
        <v>7</v>
      </c>
      <c r="I1" s="31">
        <v>8</v>
      </c>
      <c r="J1" s="31">
        <v>9</v>
      </c>
      <c r="K1" s="31">
        <v>10</v>
      </c>
      <c r="L1" s="31">
        <v>11</v>
      </c>
      <c r="M1" s="31">
        <v>12</v>
      </c>
      <c r="N1" s="31">
        <v>13</v>
      </c>
      <c r="O1" s="31">
        <v>14</v>
      </c>
      <c r="P1" s="31">
        <v>15</v>
      </c>
      <c r="Q1" s="31">
        <v>16</v>
      </c>
      <c r="R1" s="31">
        <v>17</v>
      </c>
      <c r="S1" s="31">
        <v>18</v>
      </c>
      <c r="T1" s="31">
        <v>19</v>
      </c>
      <c r="U1" s="31">
        <v>20</v>
      </c>
      <c r="V1" s="31">
        <v>21</v>
      </c>
      <c r="W1" s="31">
        <v>22</v>
      </c>
      <c r="X1" s="31">
        <v>23</v>
      </c>
      <c r="Y1" s="31">
        <v>24</v>
      </c>
      <c r="Z1" s="31">
        <v>25</v>
      </c>
      <c r="AA1" s="31">
        <v>26</v>
      </c>
      <c r="AB1" s="31">
        <v>27</v>
      </c>
      <c r="AC1" s="31">
        <v>28</v>
      </c>
      <c r="AD1" s="31">
        <v>29</v>
      </c>
      <c r="AE1" s="31">
        <v>30</v>
      </c>
      <c r="AF1" s="31">
        <v>31</v>
      </c>
    </row>
    <row r="2" spans="1:32" ht="15" customHeight="1" x14ac:dyDescent="0.25">
      <c r="A2" s="32">
        <v>41913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>
        <v>57.8</v>
      </c>
      <c r="X2" s="33">
        <v>54</v>
      </c>
      <c r="Y2" s="33">
        <v>54.3</v>
      </c>
      <c r="Z2" s="33">
        <v>53.4</v>
      </c>
      <c r="AA2" s="33">
        <v>53.2</v>
      </c>
      <c r="AB2" s="33">
        <v>53.8</v>
      </c>
      <c r="AC2" s="33">
        <v>54.3</v>
      </c>
      <c r="AD2" s="33">
        <v>54.4</v>
      </c>
      <c r="AE2" s="33">
        <v>53.9</v>
      </c>
      <c r="AF2" s="33">
        <v>54.6</v>
      </c>
    </row>
    <row r="3" spans="1:32" ht="15" customHeight="1" x14ac:dyDescent="0.25">
      <c r="A3" s="32">
        <v>41944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2" ht="15" customHeight="1" x14ac:dyDescent="0.25">
      <c r="A4" s="32">
        <v>41974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15" customHeight="1" x14ac:dyDescent="0.25">
      <c r="A5" s="32">
        <v>42005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1:32" ht="15" customHeight="1" x14ac:dyDescent="0.25">
      <c r="A6" s="32">
        <v>42036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</row>
    <row r="7" spans="1:32" ht="15" customHeight="1" x14ac:dyDescent="0.25">
      <c r="A7" s="32">
        <v>42064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</row>
    <row r="8" spans="1:32" ht="15" customHeight="1" x14ac:dyDescent="0.25">
      <c r="A8" s="32">
        <v>42095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32" ht="15" customHeight="1" x14ac:dyDescent="0.25">
      <c r="A9" s="32">
        <v>42125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32" ht="15" customHeight="1" x14ac:dyDescent="0.25">
      <c r="A10" s="32">
        <v>42156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32" ht="15" customHeight="1" x14ac:dyDescent="0.25">
      <c r="A11" s="32">
        <v>42186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32" ht="15" customHeight="1" x14ac:dyDescent="0.25">
      <c r="A12" s="32">
        <v>42217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32" ht="15" customHeight="1" x14ac:dyDescent="0.25">
      <c r="A13" s="32">
        <v>42248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32" ht="15" customHeight="1" x14ac:dyDescent="0.25">
      <c r="A14" s="32">
        <v>42278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32" ht="15" customHeight="1" x14ac:dyDescent="0.25">
      <c r="A15" s="32">
        <v>42309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32" ht="15" customHeight="1" x14ac:dyDescent="0.25">
      <c r="A16" s="32">
        <v>42339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</sheetData>
  <printOptions horizontalCentered="1"/>
  <pageMargins left="0.19685039370078741" right="0.19685039370078741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ciclizzazione_fran</vt:lpstr>
      <vt:lpstr>bw_fran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Cipelli</dc:creator>
  <cp:lastModifiedBy>Cipelli</cp:lastModifiedBy>
  <cp:lastPrinted>2014-10-31T09:16:41Z</cp:lastPrinted>
  <dcterms:created xsi:type="dcterms:W3CDTF">2014-05-22T07:19:42Z</dcterms:created>
  <dcterms:modified xsi:type="dcterms:W3CDTF">2014-10-31T09:17:53Z</dcterms:modified>
</cp:coreProperties>
</file>